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254\SecureJob\SicurEos 2020\MODELLI\1 MODELLI - NOVITA!!!!\"/>
    </mc:Choice>
  </mc:AlternateContent>
  <bookViews>
    <workbookView xWindow="0" yWindow="0" windowWidth="28800" windowHeight="12285"/>
  </bookViews>
  <sheets>
    <sheet name="Input" sheetId="1" r:id="rId1"/>
    <sheet name="Risultato" sheetId="2" r:id="rId2"/>
    <sheet name="Tabelle" sheetId="3" r:id="rId3"/>
    <sheet name="Istruzioni" sheetId="4" r:id="rId4"/>
    <sheet name="REPORT" sheetId="5" r:id="rId5"/>
  </sheets>
  <definedNames>
    <definedName name="_xlnm.Print_Area" localSheetId="4">REPORT!$A$1:$B$18</definedName>
  </definedNames>
  <calcPr calcId="162913"/>
</workbook>
</file>

<file path=xl/calcChain.xml><?xml version="1.0" encoding="utf-8"?>
<calcChain xmlns="http://schemas.openxmlformats.org/spreadsheetml/2006/main">
  <c r="B6" i="5" l="1"/>
  <c r="B5" i="5"/>
  <c r="B4" i="5"/>
  <c r="B5" i="2"/>
  <c r="B9" i="5" s="1"/>
  <c r="G32" i="1"/>
  <c r="B10" i="2" s="1"/>
  <c r="G30" i="1"/>
  <c r="B9" i="2" s="1"/>
  <c r="G29" i="1"/>
  <c r="B8" i="2" s="1"/>
  <c r="G28" i="1"/>
  <c r="G27" i="1"/>
  <c r="G15" i="1"/>
  <c r="B7" i="2" s="1"/>
  <c r="G14" i="1"/>
  <c r="B6" i="2" s="1"/>
  <c r="G7" i="1"/>
  <c r="G6" i="1"/>
  <c r="B4" i="2" s="1"/>
  <c r="G5" i="1"/>
  <c r="B10" i="5" l="1"/>
  <c r="B13" i="2"/>
  <c r="B13" i="5" s="1"/>
</calcChain>
</file>

<file path=xl/sharedStrings.xml><?xml version="1.0" encoding="utf-8"?>
<sst xmlns="http://schemas.openxmlformats.org/spreadsheetml/2006/main" count="125" uniqueCount="110">
  <si>
    <t>Valutazione rapida rischio MMC (sollevamento/abbassamento e trasporto) - modello</t>
  </si>
  <si>
    <t>Legenda: celle azzurre = inserimenti; note gialle = promemoria; colonna F-G = calcoli automatici.</t>
  </si>
  <si>
    <t>1) Dati base e applicabilità (PASSO 1: osservare)</t>
  </si>
  <si>
    <t>Tipo attività</t>
  </si>
  <si>
    <t>Scegli: sollevamento/abbassamento, trasporto, oppure entrambi</t>
  </si>
  <si>
    <t>mref (kg)</t>
  </si>
  <si>
    <t>Massa dell'oggetto (kg)</t>
  </si>
  <si>
    <t>Valori &lt;3 kg: in genere fuori campo della miniguida</t>
  </si>
  <si>
    <t>Applicabile?</t>
  </si>
  <si>
    <t>Sesso prevalente del gruppo</t>
  </si>
  <si>
    <t>Serve per la massa di riferimento (mref)</t>
  </si>
  <si>
    <t>m &gt; mref?</t>
  </si>
  <si>
    <t>Fascia d'età del gruppo</t>
  </si>
  <si>
    <t>Usa la fascia prevalente (&lt;20, 20-45, &gt;45)</t>
  </si>
  <si>
    <t>Movimentazione in posizione eretta?</t>
  </si>
  <si>
    <t>Sì/No</t>
  </si>
  <si>
    <t>Trasporto &gt; 1 metro presente?</t>
  </si>
  <si>
    <t>Sì/No (se fai solo sollevamento puoi lasciare No)</t>
  </si>
  <si>
    <t>Si movimentano persone o animali?</t>
  </si>
  <si>
    <t>Se Sì, questo strumento non si applica</t>
  </si>
  <si>
    <t>2) Sollevamento/abbassamento - accettabile (Tab. 3) e critico (Tab. 5)</t>
  </si>
  <si>
    <t>Asimmetria assente (niente torsioni/rotazioni)?</t>
  </si>
  <si>
    <t>Acc. sollev.?</t>
  </si>
  <si>
    <t>Carico vicino al corpo?</t>
  </si>
  <si>
    <t>Crit. sollev.?</t>
  </si>
  <si>
    <t>Spostamento verticale tra fianchi e spalle?</t>
  </si>
  <si>
    <t>Frequenza sollevamenti (sollev./min)</t>
  </si>
  <si>
    <t>Numero (es. 0,5 = 1 ogni 2 min)</t>
  </si>
  <si>
    <t>Durata del compito (per soglie frequenza Tab. 5)</t>
  </si>
  <si>
    <t>Scegli breve/media/lunga</t>
  </si>
  <si>
    <t>Mani all’inizio/fine &gt;175 cm o sotto livello dei piedi?</t>
  </si>
  <si>
    <t>Sì = condizione critica</t>
  </si>
  <si>
    <t>Spostamento verticale &gt;175 cm o deposito &gt;175 cm?</t>
  </si>
  <si>
    <t>Distanza orizzontale corpo-carico &gt;63 cm?</t>
  </si>
  <si>
    <t>Torsione estrema &gt;45° senza muovere i piedi?</t>
  </si>
  <si>
    <t>3) Trasporto - accettabile (Tab. 4) e critico (Tab. 5)</t>
  </si>
  <si>
    <t>Distanza di trasporto per azione</t>
  </si>
  <si>
    <t>Scegli la classe</t>
  </si>
  <si>
    <t>Durata di riferimento</t>
  </si>
  <si>
    <t>Scegli la durata (1 min, 1 h, 4 h, 6-8 h)</t>
  </si>
  <si>
    <t>Massa per azione (kg)</t>
  </si>
  <si>
    <t>Opzionale: se inserisci anche n° azioni calcola mcum</t>
  </si>
  <si>
    <t>mcum calc</t>
  </si>
  <si>
    <t>Numero di azioni nel periodo scelto</t>
  </si>
  <si>
    <t>Opzionale</t>
  </si>
  <si>
    <t>Limite mcum</t>
  </si>
  <si>
    <t>Massa cumulativa (kg) nel periodo</t>
  </si>
  <si>
    <t>Inserisci mcum oppure usa il calcolo in G29</t>
  </si>
  <si>
    <t>Acc. trasporto?</t>
  </si>
  <si>
    <t>Condizioni accettabili di trasporto rispettate?</t>
  </si>
  <si>
    <t>Sì se: due mani, ≤10 m, presa/posa 0,75-1,10 m, pavimento piano antiscivolo, spazio adeguato, niente posture scomode</t>
  </si>
  <si>
    <t>Crit. trasporto?</t>
  </si>
  <si>
    <t>4) Fattori sfavorevoli (Tab. 6) - se presenti vanno corretti</t>
  </si>
  <si>
    <t>Aggravanti?</t>
  </si>
  <si>
    <t>Stress termico estremo (caldo/freddo, umidità, aria)?</t>
  </si>
  <si>
    <t>Pavimento scivoloso/irregolare/instabile?</t>
  </si>
  <si>
    <t>Spazio insufficiente per sollevamento/trasporto?</t>
  </si>
  <si>
    <t>Dimensione dell'oggetto riduce la visuale?</t>
  </si>
  <si>
    <t>Centro di gravità non stabile (es. liquidi)?</t>
  </si>
  <si>
    <t>Spigoli vivi/superfici/sporgenze?</t>
  </si>
  <si>
    <t>Superfici troppo fredde o troppo calde al contatto?</t>
  </si>
  <si>
    <t>Impugnature o accoppiamento improprio?</t>
  </si>
  <si>
    <t>Compiti di sollevamento/trasporto &gt;8 ore al giorno?</t>
  </si>
  <si>
    <t>Esito - Valutazione rapida rischio MMC</t>
  </si>
  <si>
    <t>Le formule leggono i dati dal foglio 'Input'.</t>
  </si>
  <si>
    <t>Applicabile alla miniguida?</t>
  </si>
  <si>
    <t>Massa di riferimento (mref) kg</t>
  </si>
  <si>
    <t>Accettabile sollevamento (Tab. 3)</t>
  </si>
  <si>
    <t>Critico sollevamento (Tab. 5)</t>
  </si>
  <si>
    <t>Accettabile trasporto (Tab. 4)</t>
  </si>
  <si>
    <t>Critico trasporto (Tab. 5)</t>
  </si>
  <si>
    <t>Fattori sfavorevoli presenti? (Tab. 6)</t>
  </si>
  <si>
    <t>ESITO FINALE</t>
  </si>
  <si>
    <t>Tabelle di riferimento (miniguida MMC)</t>
  </si>
  <si>
    <t>Masse di riferimento (mref) - Tabelle 1 e 2</t>
  </si>
  <si>
    <t>Gruppo</t>
  </si>
  <si>
    <t>Donna (kg)</t>
  </si>
  <si>
    <t>Uomo (kg)</t>
  </si>
  <si>
    <t>20-45 anni</t>
  </si>
  <si>
    <t>&lt;20 o &gt;45 anni</t>
  </si>
  <si>
    <t>Trasporto: massa cumulativa raccomandata - Tabella 4</t>
  </si>
  <si>
    <t>Durata</t>
  </si>
  <si>
    <t>1-5 m (kg)</t>
  </si>
  <si>
    <t>5-10 m (kg)</t>
  </si>
  <si>
    <t>6-8 ore</t>
  </si>
  <si>
    <t>4 ore</t>
  </si>
  <si>
    <t>1 ora</t>
  </si>
  <si>
    <t>1 minuto</t>
  </si>
  <si>
    <t>Trasporto: soglie critiche (periodo 6-8 ore) - Tabella 5</t>
  </si>
  <si>
    <t>Distanza</t>
  </si>
  <si>
    <t>Soglia critica mcum (kg)</t>
  </si>
  <si>
    <t>1-5 m</t>
  </si>
  <si>
    <t>5-10 m</t>
  </si>
  <si>
    <t>10-20 m</t>
  </si>
  <si>
    <t>&gt;20 m</t>
  </si>
  <si>
    <t>critico per distanza &gt;20 m</t>
  </si>
  <si>
    <t>Come usare il file</t>
  </si>
  <si>
    <t>1) Compila il foglio 'Input' (celle azzurre).
2) Vai in 'Risultato' per l’esito finale.
Regole principali (dalla miniguida):
- Se trovi una condizione critica (Tabella 5) → ESITO CRITICO.
- Se tutte le condizioni di accettabilità (Tabella 3 e/o Tabella 4) sono rispettate → ESITO ACCETTABILE.
- Se non è né accettabile né critico → serve valutazione approfondita (ISO 11228-1).
- Se ci sono fattori sfavorevoli (Tabella 6) → vanno corretti e poi rivalutati.
Nota: è uno strumento di screening/valutazione rapida e non sostituisce una valutazione analitica quando necessaria.</t>
  </si>
  <si>
    <t>REPORT – Valutazione rapida rischio MMC</t>
  </si>
  <si>
    <t>Dati generali</t>
  </si>
  <si>
    <t>Attività / Mansione</t>
  </si>
  <si>
    <t>Peso del carico (kg)</t>
  </si>
  <si>
    <t>Gruppo omogeneo</t>
  </si>
  <si>
    <t>Screening iniziale (PASSO 2)</t>
  </si>
  <si>
    <t>Massa di riferimento (mref)</t>
  </si>
  <si>
    <t>Applicabilità valutazione rapida</t>
  </si>
  <si>
    <t>Esito finale</t>
  </si>
  <si>
    <t>Risultato</t>
  </si>
  <si>
    <t>Nota metodologica</t>
  </si>
  <si>
    <t>La presente valutazione costituisce uno screening preliminare del rischio da movimentazione manuale dei carichi, effettuato secondo le Linee guida INAIL MMC. Qualora le condizioni operative varino, la valutazione dovrà essere aggiornata.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</si>
</sst>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b/>
      <sz val="11"/>
      <name val="Calibri"/>
    </font>
    <font>
      <b/>
      <sz val="11"/>
      <name val="Calibri"/>
    </font>
    <font>
      <sz val="11"/>
      <color rgb="FF1D4ED8"/>
      <name val="Calibri"/>
    </font>
    <font>
      <b/>
      <sz val="12"/>
      <name val="Calibri"/>
    </font>
    <font>
      <b/>
      <sz val="14"/>
      <name val="Calibri"/>
    </font>
    <font>
      <b/>
      <sz val="10"/>
      <name val="Calibri"/>
    </font>
    <font>
      <sz val="1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F3F4F6"/>
      </patternFill>
    </fill>
    <fill>
      <patternFill patternType="solid">
        <fgColor rgb="FFE6F4F1"/>
      </patternFill>
    </fill>
    <fill>
      <patternFill patternType="solid">
        <fgColor rgb="FFE8F0FE"/>
      </patternFill>
    </fill>
    <fill>
      <patternFill patternType="solid">
        <fgColor rgb="FFFFF7CC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0" xfId="0" applyFont="1"/>
    <xf numFmtId="0" fontId="0" fillId="0" borderId="0" xfId="0" applyAlignment="1">
      <alignment vertical="top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6" borderId="1" xfId="0" applyFill="1" applyBorder="1" applyAlignment="1">
      <alignment horizontal="left" vertical="center" wrapText="1"/>
    </xf>
    <xf numFmtId="0" fontId="0" fillId="0" borderId="2" xfId="0" applyBorder="1"/>
    <xf numFmtId="0" fontId="2" fillId="4" borderId="1" xfId="0" applyFont="1" applyFill="1" applyBorder="1" applyAlignment="1">
      <alignment horizontal="left" vertical="center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Normale" xfId="0" builtinId="0"/>
  </cellStyles>
  <dxfs count="4">
    <dxf>
      <fill>
        <patternFill patternType="solid">
          <fgColor rgb="FFFEF3C7"/>
        </patternFill>
      </fill>
    </dxf>
    <dxf>
      <fill>
        <patternFill patternType="solid">
          <fgColor rgb="FFFEF3C7"/>
        </patternFill>
      </fill>
    </dxf>
    <dxf>
      <fill>
        <patternFill patternType="solid">
          <fgColor rgb="FFD1FAE5"/>
        </patternFill>
      </fill>
    </dxf>
    <dxf>
      <fill>
        <patternFill patternType="solid">
          <fgColor rgb="FFFEE2E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pane ySplit="2" topLeftCell="A3" activePane="bottomLeft" state="frozen"/>
      <selection pane="bottomLeft"/>
    </sheetView>
  </sheetViews>
  <sheetFormatPr defaultRowHeight="15" x14ac:dyDescent="0.25"/>
  <cols>
    <col min="1" max="1" width="44" customWidth="1"/>
    <col min="2" max="2" width="24" customWidth="1"/>
    <col min="3" max="4" width="30" customWidth="1"/>
    <col min="5" max="5" width="3" customWidth="1"/>
    <col min="6" max="7" width="18" customWidth="1"/>
  </cols>
  <sheetData>
    <row r="1" spans="1:7" ht="27.95" customHeight="1" x14ac:dyDescent="0.25">
      <c r="A1" s="19" t="s">
        <v>0</v>
      </c>
      <c r="B1" s="18"/>
      <c r="C1" s="18"/>
      <c r="D1" s="18"/>
      <c r="E1" s="18"/>
      <c r="F1" s="18"/>
      <c r="G1" s="16"/>
    </row>
    <row r="2" spans="1:7" x14ac:dyDescent="0.25">
      <c r="A2" s="20" t="s">
        <v>1</v>
      </c>
      <c r="B2" s="18"/>
      <c r="C2" s="18"/>
      <c r="D2" s="18"/>
      <c r="E2" s="18"/>
      <c r="F2" s="18"/>
      <c r="G2" s="16"/>
    </row>
    <row r="4" spans="1:7" ht="21.95" customHeight="1" x14ac:dyDescent="0.25">
      <c r="A4" s="17" t="s">
        <v>2</v>
      </c>
      <c r="B4" s="18"/>
      <c r="C4" s="18"/>
      <c r="D4" s="16"/>
    </row>
    <row r="5" spans="1:7" ht="20.100000000000001" customHeight="1" x14ac:dyDescent="0.25">
      <c r="A5" s="1" t="s">
        <v>3</v>
      </c>
      <c r="B5" s="2"/>
      <c r="C5" s="15" t="s">
        <v>4</v>
      </c>
      <c r="D5" s="16"/>
      <c r="F5" s="3" t="s">
        <v>5</v>
      </c>
      <c r="G5" s="3">
        <f>IF($B$8="20-45",IF($B$7="Donna",20,25),IF($B$7="Donna",15,20))</f>
        <v>20</v>
      </c>
    </row>
    <row r="6" spans="1:7" ht="20.100000000000001" customHeight="1" x14ac:dyDescent="0.25">
      <c r="A6" s="1" t="s">
        <v>6</v>
      </c>
      <c r="B6" s="4"/>
      <c r="C6" s="15" t="s">
        <v>7</v>
      </c>
      <c r="D6" s="16"/>
      <c r="F6" s="3" t="s">
        <v>8</v>
      </c>
      <c r="G6" s="3" t="b">
        <f>AND($B$6&gt;=3,$B$9="Sì",$B$11="No",OR($B$5="Sollevamento/abbassamento",$B$5="Entrambi",$B$10="Sì"))</f>
        <v>0</v>
      </c>
    </row>
    <row r="7" spans="1:7" ht="20.100000000000001" customHeight="1" x14ac:dyDescent="0.25">
      <c r="A7" s="1" t="s">
        <v>9</v>
      </c>
      <c r="B7" s="2"/>
      <c r="C7" s="15" t="s">
        <v>10</v>
      </c>
      <c r="D7" s="16"/>
      <c r="F7" s="3" t="s">
        <v>11</v>
      </c>
      <c r="G7" s="3" t="b">
        <f>IF($B$6&gt;$G$5,TRUE,FALSE)</f>
        <v>0</v>
      </c>
    </row>
    <row r="8" spans="1:7" ht="20.100000000000001" customHeight="1" x14ac:dyDescent="0.25">
      <c r="A8" s="1" t="s">
        <v>12</v>
      </c>
      <c r="B8" s="2"/>
      <c r="C8" s="15" t="s">
        <v>13</v>
      </c>
      <c r="D8" s="16"/>
    </row>
    <row r="9" spans="1:7" ht="20.100000000000001" customHeight="1" x14ac:dyDescent="0.25">
      <c r="A9" s="1" t="s">
        <v>14</v>
      </c>
      <c r="B9" s="2"/>
      <c r="C9" s="15" t="s">
        <v>15</v>
      </c>
      <c r="D9" s="16"/>
    </row>
    <row r="10" spans="1:7" ht="20.100000000000001" customHeight="1" x14ac:dyDescent="0.25">
      <c r="A10" s="1" t="s">
        <v>16</v>
      </c>
      <c r="B10" s="2"/>
      <c r="C10" s="15" t="s">
        <v>17</v>
      </c>
      <c r="D10" s="16"/>
    </row>
    <row r="11" spans="1:7" ht="20.100000000000001" customHeight="1" x14ac:dyDescent="0.25">
      <c r="A11" s="1" t="s">
        <v>18</v>
      </c>
      <c r="B11" s="2"/>
      <c r="C11" s="15" t="s">
        <v>19</v>
      </c>
      <c r="D11" s="16"/>
    </row>
    <row r="13" spans="1:7" ht="21.95" customHeight="1" x14ac:dyDescent="0.25">
      <c r="A13" s="17" t="s">
        <v>20</v>
      </c>
      <c r="B13" s="18"/>
      <c r="C13" s="18"/>
      <c r="D13" s="16"/>
    </row>
    <row r="14" spans="1:7" ht="20.100000000000001" customHeight="1" x14ac:dyDescent="0.25">
      <c r="A14" s="1" t="s">
        <v>21</v>
      </c>
      <c r="B14" s="2"/>
      <c r="C14" s="15" t="s">
        <v>15</v>
      </c>
      <c r="D14" s="16"/>
      <c r="F14" s="3" t="s">
        <v>22</v>
      </c>
      <c r="G14" s="3" t="b">
        <f>IF(OR($B$5="Sollevamento/abbassamento",$B$5="Entrambi"),IF(AND($B$6&gt;=3,$B$6&lt;=5),AND($B$14="Sì",$B$15="Sì",$B$16="Sì",$B$17&lt;5),IF(AND($B$6&gt;5,$B$6&lt;=10),AND($B$14="Sì",$B$15="Sì",$B$16="Sì",$B$17&lt;1),FALSE)),TRUE)</f>
        <v>1</v>
      </c>
    </row>
    <row r="15" spans="1:7" ht="20.100000000000001" customHeight="1" x14ac:dyDescent="0.25">
      <c r="A15" s="1" t="s">
        <v>23</v>
      </c>
      <c r="B15" s="2"/>
      <c r="C15" s="15" t="s">
        <v>15</v>
      </c>
      <c r="D15" s="16"/>
      <c r="F15" s="3" t="s">
        <v>24</v>
      </c>
      <c r="G15" s="3" t="b">
        <f>IF(OR($B$5="Sollevamento/abbassamento",$B$5="Entrambi"),OR($G$7,$B$19="Sì",$B$20="Sì",$B$21="Sì",$B$22="Sì",AND($B$18="Breve (≤60 min + recupero ≥60)",$B$17&gt;15),AND($B$18="Media (≤120 min + recupero ≥30)",$B$17&gt;12),AND($B$18="Lunga (&gt;120 min)",$B$17&gt;10)),FALSE)</f>
        <v>0</v>
      </c>
    </row>
    <row r="16" spans="1:7" ht="20.100000000000001" customHeight="1" x14ac:dyDescent="0.25">
      <c r="A16" s="1" t="s">
        <v>25</v>
      </c>
      <c r="B16" s="2"/>
      <c r="C16" s="15" t="s">
        <v>15</v>
      </c>
      <c r="D16" s="16"/>
    </row>
    <row r="17" spans="1:7" ht="20.100000000000001" customHeight="1" x14ac:dyDescent="0.25">
      <c r="A17" s="1" t="s">
        <v>26</v>
      </c>
      <c r="B17" s="4"/>
      <c r="C17" s="15" t="s">
        <v>27</v>
      </c>
      <c r="D17" s="16"/>
    </row>
    <row r="18" spans="1:7" ht="20.100000000000001" customHeight="1" x14ac:dyDescent="0.25">
      <c r="A18" s="1" t="s">
        <v>28</v>
      </c>
      <c r="B18" s="2"/>
      <c r="C18" s="15" t="s">
        <v>29</v>
      </c>
      <c r="D18" s="16"/>
    </row>
    <row r="19" spans="1:7" ht="20.100000000000001" customHeight="1" x14ac:dyDescent="0.25">
      <c r="A19" s="1" t="s">
        <v>30</v>
      </c>
      <c r="B19" s="2"/>
      <c r="C19" s="15" t="s">
        <v>31</v>
      </c>
      <c r="D19" s="16"/>
    </row>
    <row r="20" spans="1:7" ht="20.100000000000001" customHeight="1" x14ac:dyDescent="0.25">
      <c r="A20" s="1" t="s">
        <v>32</v>
      </c>
      <c r="B20" s="2"/>
      <c r="C20" s="15" t="s">
        <v>31</v>
      </c>
      <c r="D20" s="16"/>
    </row>
    <row r="21" spans="1:7" ht="20.100000000000001" customHeight="1" x14ac:dyDescent="0.25">
      <c r="A21" s="1" t="s">
        <v>33</v>
      </c>
      <c r="B21" s="2"/>
      <c r="C21" s="15" t="s">
        <v>31</v>
      </c>
      <c r="D21" s="16"/>
    </row>
    <row r="22" spans="1:7" ht="20.100000000000001" customHeight="1" x14ac:dyDescent="0.25">
      <c r="A22" s="1" t="s">
        <v>34</v>
      </c>
      <c r="B22" s="2"/>
      <c r="C22" s="15" t="s">
        <v>31</v>
      </c>
      <c r="D22" s="16"/>
    </row>
    <row r="24" spans="1:7" ht="21.95" customHeight="1" x14ac:dyDescent="0.25">
      <c r="A24" s="17" t="s">
        <v>35</v>
      </c>
      <c r="B24" s="18"/>
      <c r="C24" s="18"/>
      <c r="D24" s="16"/>
    </row>
    <row r="25" spans="1:7" ht="20.100000000000001" customHeight="1" x14ac:dyDescent="0.25">
      <c r="A25" s="1" t="s">
        <v>36</v>
      </c>
      <c r="B25" s="2"/>
      <c r="C25" s="15" t="s">
        <v>37</v>
      </c>
      <c r="D25" s="16"/>
    </row>
    <row r="26" spans="1:7" ht="20.100000000000001" customHeight="1" x14ac:dyDescent="0.25">
      <c r="A26" s="1" t="s">
        <v>38</v>
      </c>
      <c r="B26" s="2"/>
      <c r="C26" s="15" t="s">
        <v>39</v>
      </c>
      <c r="D26" s="16"/>
    </row>
    <row r="27" spans="1:7" ht="20.100000000000001" customHeight="1" x14ac:dyDescent="0.25">
      <c r="A27" s="1" t="s">
        <v>40</v>
      </c>
      <c r="B27" s="4"/>
      <c r="C27" s="15" t="s">
        <v>41</v>
      </c>
      <c r="D27" s="16"/>
      <c r="F27" s="3" t="s">
        <v>42</v>
      </c>
      <c r="G27" s="5" t="str">
        <f>IF(AND($B$27&lt;&gt;"",$B$28&lt;&gt;""),$B$27*$B$28,"")</f>
        <v/>
      </c>
    </row>
    <row r="28" spans="1:7" ht="20.100000000000001" customHeight="1" x14ac:dyDescent="0.25">
      <c r="A28" s="1" t="s">
        <v>43</v>
      </c>
      <c r="B28" s="6"/>
      <c r="C28" s="15" t="s">
        <v>44</v>
      </c>
      <c r="D28" s="16"/>
      <c r="F28" s="3" t="s">
        <v>45</v>
      </c>
      <c r="G28" s="5" t="str">
        <f>IF($B$26="6-8 ore",IF($B$25="1-5 m",4800,IF($B$25="5-10 m",3600,"")),IF($B$26="4 ore",IF($B$25="1-5 m",4000,IF($B$25="5-10 m",3000,"")),IF($B$26="1 ora",IF($B$25="1-5 m",2000,IF($B$25="5-10 m",1500,"")),IF($B$26="1 minuto",IF($B$25="1-5 m",60,IF($B$25="5-10 m",45,"")),""))))</f>
        <v/>
      </c>
    </row>
    <row r="29" spans="1:7" ht="20.100000000000001" customHeight="1" x14ac:dyDescent="0.25">
      <c r="A29" s="1" t="s">
        <v>46</v>
      </c>
      <c r="B29" s="4"/>
      <c r="C29" s="15" t="s">
        <v>47</v>
      </c>
      <c r="D29" s="16"/>
      <c r="F29" s="3" t="s">
        <v>48</v>
      </c>
      <c r="G29" s="3" t="b">
        <f>IF(OR($B$5="Trasporto",$B$5="Entrambi"),AND($B$30="Sì",$B$29&lt;&gt;"",$G$28&lt;&gt;"",$B$29&lt;=$G$28,OR($B$25="1-5 m",$B$25="5-10 m")),TRUE)</f>
        <v>1</v>
      </c>
    </row>
    <row r="30" spans="1:7" ht="20.100000000000001" customHeight="1" x14ac:dyDescent="0.25">
      <c r="A30" s="1" t="s">
        <v>49</v>
      </c>
      <c r="B30" s="2"/>
      <c r="C30" s="15" t="s">
        <v>50</v>
      </c>
      <c r="D30" s="16"/>
      <c r="F30" s="3" t="s">
        <v>51</v>
      </c>
      <c r="G30" s="3" t="b">
        <f>IF(OR($B$5="Trasporto",$B$5="Entrambi"),OR($B$25="&gt;20 m",AND($B$26="6-8 ore",$B$25="1-5 m",$B$29&gt;6000),AND($B$26="6-8 ore",$B$25="5-10 m",$B$29&gt;3600),AND($B$26="6-8 ore",$B$25="10-20 m",$B$29&gt;1200)),FALSE)</f>
        <v>0</v>
      </c>
    </row>
    <row r="32" spans="1:7" ht="21.95" customHeight="1" x14ac:dyDescent="0.25">
      <c r="A32" s="17" t="s">
        <v>52</v>
      </c>
      <c r="B32" s="18"/>
      <c r="C32" s="18"/>
      <c r="D32" s="16"/>
      <c r="F32" s="3" t="s">
        <v>53</v>
      </c>
      <c r="G32" s="3" t="b">
        <f>OR($B$33="Sì",$B$34="Sì",$B$35="Sì",$B$36="Sì",$B$37="Sì",$B$38="Sì",$B$39="Sì",$B$40="Sì",$B$41="Sì")</f>
        <v>0</v>
      </c>
    </row>
    <row r="33" spans="1:4" ht="20.100000000000001" customHeight="1" x14ac:dyDescent="0.25">
      <c r="A33" s="1" t="s">
        <v>54</v>
      </c>
      <c r="B33" s="2"/>
      <c r="C33" s="15" t="s">
        <v>15</v>
      </c>
      <c r="D33" s="16"/>
    </row>
    <row r="34" spans="1:4" ht="20.100000000000001" customHeight="1" x14ac:dyDescent="0.25">
      <c r="A34" s="1" t="s">
        <v>55</v>
      </c>
      <c r="B34" s="2"/>
      <c r="C34" s="15" t="s">
        <v>15</v>
      </c>
      <c r="D34" s="16"/>
    </row>
    <row r="35" spans="1:4" ht="20.100000000000001" customHeight="1" x14ac:dyDescent="0.25">
      <c r="A35" s="1" t="s">
        <v>56</v>
      </c>
      <c r="B35" s="2"/>
      <c r="C35" s="15" t="s">
        <v>15</v>
      </c>
      <c r="D35" s="16"/>
    </row>
    <row r="36" spans="1:4" ht="20.100000000000001" customHeight="1" x14ac:dyDescent="0.25">
      <c r="A36" s="1" t="s">
        <v>57</v>
      </c>
      <c r="B36" s="2"/>
      <c r="C36" s="15" t="s">
        <v>15</v>
      </c>
      <c r="D36" s="16"/>
    </row>
    <row r="37" spans="1:4" ht="20.100000000000001" customHeight="1" x14ac:dyDescent="0.25">
      <c r="A37" s="1" t="s">
        <v>58</v>
      </c>
      <c r="B37" s="2"/>
      <c r="C37" s="15" t="s">
        <v>15</v>
      </c>
      <c r="D37" s="16"/>
    </row>
    <row r="38" spans="1:4" ht="20.100000000000001" customHeight="1" x14ac:dyDescent="0.25">
      <c r="A38" s="1" t="s">
        <v>59</v>
      </c>
      <c r="B38" s="2"/>
      <c r="C38" s="15" t="s">
        <v>15</v>
      </c>
      <c r="D38" s="16"/>
    </row>
    <row r="39" spans="1:4" ht="20.100000000000001" customHeight="1" x14ac:dyDescent="0.25">
      <c r="A39" s="1" t="s">
        <v>60</v>
      </c>
      <c r="B39" s="2"/>
      <c r="C39" s="15" t="s">
        <v>15</v>
      </c>
      <c r="D39" s="16"/>
    </row>
    <row r="40" spans="1:4" ht="20.100000000000001" customHeight="1" x14ac:dyDescent="0.25">
      <c r="A40" s="1" t="s">
        <v>61</v>
      </c>
      <c r="B40" s="2"/>
      <c r="C40" s="15" t="s">
        <v>15</v>
      </c>
      <c r="D40" s="16"/>
    </row>
    <row r="41" spans="1:4" ht="20.100000000000001" customHeight="1" x14ac:dyDescent="0.25">
      <c r="A41" s="1" t="s">
        <v>62</v>
      </c>
      <c r="B41" s="2"/>
      <c r="C41" s="15" t="s">
        <v>15</v>
      </c>
      <c r="D41" s="16"/>
    </row>
  </sheetData>
  <mergeCells count="37">
    <mergeCell ref="A1:G1"/>
    <mergeCell ref="C21:D21"/>
    <mergeCell ref="C11:D11"/>
    <mergeCell ref="C27:D27"/>
    <mergeCell ref="C36:D36"/>
    <mergeCell ref="C17:D17"/>
    <mergeCell ref="C8:D8"/>
    <mergeCell ref="C7:D7"/>
    <mergeCell ref="C19:D19"/>
    <mergeCell ref="C28:D28"/>
    <mergeCell ref="A2:G2"/>
    <mergeCell ref="C18:D18"/>
    <mergeCell ref="A32:D32"/>
    <mergeCell ref="C41:D41"/>
    <mergeCell ref="C22:D22"/>
    <mergeCell ref="A24:D24"/>
    <mergeCell ref="C9:D9"/>
    <mergeCell ref="C40:D40"/>
    <mergeCell ref="C39:D39"/>
    <mergeCell ref="C38:D38"/>
    <mergeCell ref="C37:D37"/>
    <mergeCell ref="C35:D35"/>
    <mergeCell ref="C20:D20"/>
    <mergeCell ref="C29:D29"/>
    <mergeCell ref="C10:D10"/>
    <mergeCell ref="C16:D16"/>
    <mergeCell ref="C25:D25"/>
    <mergeCell ref="A4:D4"/>
    <mergeCell ref="C5:D5"/>
    <mergeCell ref="C14:D14"/>
    <mergeCell ref="C26:D26"/>
    <mergeCell ref="A13:D13"/>
    <mergeCell ref="C34:D34"/>
    <mergeCell ref="C6:D6"/>
    <mergeCell ref="C30:D30"/>
    <mergeCell ref="C15:D15"/>
    <mergeCell ref="C33:D33"/>
  </mergeCells>
  <dataValidations count="8">
    <dataValidation type="list" allowBlank="1" sqref="B9 B10 B11 B14 B15 B16 B19 B20 B21 B22 B30 B34 B35 B36 B37 B38 B39 B40 B41 B42">
      <formula1>"Sì,No"</formula1>
    </dataValidation>
    <dataValidation type="list" sqref="B5">
      <formula1>"Sollevamento/abbassamento,Trasporto,Entrambi"</formula1>
    </dataValidation>
    <dataValidation type="list" sqref="B7">
      <formula1>"Donna,Uomo"</formula1>
    </dataValidation>
    <dataValidation type="list" sqref="B8">
      <formula1>"&lt;20,20-45,&gt;45"</formula1>
    </dataValidation>
    <dataValidation type="list" sqref="B26">
      <formula1>"1 minuto,1 ora,4 ore,6-8 ore"</formula1>
    </dataValidation>
    <dataValidation type="list" sqref="B25">
      <formula1>"1-5 m,5-10 m,10-20 m,&gt;20 m"</formula1>
    </dataValidation>
    <dataValidation type="list" allowBlank="1" sqref="B18">
      <formula1>"Breve (≤60 min + recupero ≥60),Media (≤120 min + recupero ≥30),Lunga (&gt;120 min)"</formula1>
    </dataValidation>
    <dataValidation type="list" allowBlank="1" sqref="B33">
      <formula1>"Si,No"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46" customWidth="1"/>
    <col min="2" max="2" width="56" customWidth="1"/>
    <col min="3" max="3" width="12" customWidth="1"/>
  </cols>
  <sheetData>
    <row r="1" spans="1:3" ht="27.95" customHeight="1" x14ac:dyDescent="0.25">
      <c r="A1" s="19" t="s">
        <v>63</v>
      </c>
      <c r="B1" s="18"/>
      <c r="C1" s="16"/>
    </row>
    <row r="2" spans="1:3" x14ac:dyDescent="0.25">
      <c r="A2" s="20" t="s">
        <v>64</v>
      </c>
      <c r="B2" s="18"/>
      <c r="C2" s="16"/>
    </row>
    <row r="4" spans="1:3" x14ac:dyDescent="0.25">
      <c r="A4" s="1" t="s">
        <v>65</v>
      </c>
      <c r="B4" s="7" t="b">
        <f>Input!G6</f>
        <v>0</v>
      </c>
      <c r="C4" s="7"/>
    </row>
    <row r="5" spans="1:3" x14ac:dyDescent="0.25">
      <c r="A5" s="1" t="s">
        <v>66</v>
      </c>
      <c r="B5" s="7">
        <f>Input!G5</f>
        <v>20</v>
      </c>
      <c r="C5" s="7"/>
    </row>
    <row r="6" spans="1:3" x14ac:dyDescent="0.25">
      <c r="A6" s="1" t="s">
        <v>67</v>
      </c>
      <c r="B6" s="7" t="b">
        <f>Input!G14</f>
        <v>1</v>
      </c>
      <c r="C6" s="7"/>
    </row>
    <row r="7" spans="1:3" x14ac:dyDescent="0.25">
      <c r="A7" s="1" t="s">
        <v>68</v>
      </c>
      <c r="B7" s="7" t="b">
        <f>Input!G15</f>
        <v>0</v>
      </c>
      <c r="C7" s="7"/>
    </row>
    <row r="8" spans="1:3" x14ac:dyDescent="0.25">
      <c r="A8" s="1" t="s">
        <v>69</v>
      </c>
      <c r="B8" s="7" t="b">
        <f>Input!G29</f>
        <v>1</v>
      </c>
      <c r="C8" s="7"/>
    </row>
    <row r="9" spans="1:3" x14ac:dyDescent="0.25">
      <c r="A9" s="1" t="s">
        <v>70</v>
      </c>
      <c r="B9" s="7" t="b">
        <f>Input!G30</f>
        <v>0</v>
      </c>
      <c r="C9" s="7"/>
    </row>
    <row r="10" spans="1:3" x14ac:dyDescent="0.25">
      <c r="A10" s="1" t="s">
        <v>71</v>
      </c>
      <c r="B10" s="7" t="b">
        <f>Input!G32</f>
        <v>0</v>
      </c>
      <c r="C10" s="7"/>
    </row>
    <row r="13" spans="1:3" ht="15.75" x14ac:dyDescent="0.25">
      <c r="A13" s="8" t="s">
        <v>72</v>
      </c>
      <c r="B13" s="21" t="str">
        <f>IF(B4=FALSE,"Non applicabile (fuori campo della miniguida).",IF(OR(B7=TRUE,B9=TRUE),"CRITICO: riprogettare il compito e intervenire subito.",IF(AND(B6=TRUE,B8=TRUE),IF(B10=TRUE,"ACCETTABILE ma con fattori sfavorevoli (Tab.6): correggere e rivalutare.","ACCETTABILE (nessun intervento urgente)."),"NON CRITICO ma non accettabile: serve valutazione approfondita secondo ISO 11228-1.")))</f>
        <v>Non applicabile (fuori campo della miniguida).</v>
      </c>
      <c r="C13" s="16"/>
    </row>
  </sheetData>
  <mergeCells count="3">
    <mergeCell ref="A1:C1"/>
    <mergeCell ref="B13:C13"/>
    <mergeCell ref="A2:C2"/>
  </mergeCells>
  <conditionalFormatting sqref="B13">
    <cfRule type="cellIs" dxfId="3" priority="1" operator="equal">
      <formula>"CRITICO: riprogettare il compito e intervenire subito."</formula>
    </cfRule>
    <cfRule type="cellIs" dxfId="2" priority="2" operator="equal">
      <formula>"ACCETTABILE (nessun intervento urgente)."</formula>
    </cfRule>
    <cfRule type="cellIs" dxfId="1" priority="3" operator="equal">
      <formula>"ACCETTABILE ma con fattori sfavorevoli (Tab.6): correggere e rivalutare."</formula>
    </cfRule>
    <cfRule type="cellIs" dxfId="0" priority="4" operator="equal">
      <formula>"NON CRITICO ma non accettabile: serve valutazione approfondita secondo ISO 11228-1."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/>
  </sheetViews>
  <sheetFormatPr defaultRowHeight="15" x14ac:dyDescent="0.25"/>
  <cols>
    <col min="1" max="1" width="34" customWidth="1"/>
    <col min="2" max="4" width="22" customWidth="1"/>
  </cols>
  <sheetData>
    <row r="1" spans="1:4" ht="26.1" customHeight="1" x14ac:dyDescent="0.25">
      <c r="A1" s="19" t="s">
        <v>73</v>
      </c>
      <c r="B1" s="18"/>
      <c r="C1" s="18"/>
      <c r="D1" s="16"/>
    </row>
    <row r="3" spans="1:4" x14ac:dyDescent="0.25">
      <c r="A3" s="17" t="s">
        <v>74</v>
      </c>
      <c r="B3" s="18"/>
      <c r="C3" s="18"/>
      <c r="D3" s="16"/>
    </row>
    <row r="4" spans="1:4" x14ac:dyDescent="0.25">
      <c r="A4" s="3" t="s">
        <v>75</v>
      </c>
      <c r="B4" s="3" t="s">
        <v>76</v>
      </c>
      <c r="C4" s="3" t="s">
        <v>77</v>
      </c>
    </row>
    <row r="5" spans="1:4" x14ac:dyDescent="0.25">
      <c r="A5" s="9" t="s">
        <v>78</v>
      </c>
      <c r="B5" s="9">
        <v>20</v>
      </c>
      <c r="C5" s="9">
        <v>25</v>
      </c>
    </row>
    <row r="6" spans="1:4" x14ac:dyDescent="0.25">
      <c r="A6" s="9" t="s">
        <v>79</v>
      </c>
      <c r="B6" s="9">
        <v>15</v>
      </c>
      <c r="C6" s="9">
        <v>20</v>
      </c>
    </row>
    <row r="8" spans="1:4" x14ac:dyDescent="0.25">
      <c r="A8" s="17" t="s">
        <v>80</v>
      </c>
      <c r="B8" s="18"/>
      <c r="C8" s="18"/>
      <c r="D8" s="16"/>
    </row>
    <row r="9" spans="1:4" x14ac:dyDescent="0.25">
      <c r="A9" s="3" t="s">
        <v>81</v>
      </c>
      <c r="B9" s="3" t="s">
        <v>82</v>
      </c>
      <c r="C9" s="3" t="s">
        <v>83</v>
      </c>
    </row>
    <row r="10" spans="1:4" x14ac:dyDescent="0.25">
      <c r="A10" s="9" t="s">
        <v>84</v>
      </c>
      <c r="B10" s="9">
        <v>4800</v>
      </c>
      <c r="C10" s="9">
        <v>3600</v>
      </c>
    </row>
    <row r="11" spans="1:4" x14ac:dyDescent="0.25">
      <c r="A11" s="9" t="s">
        <v>85</v>
      </c>
      <c r="B11" s="9">
        <v>4000</v>
      </c>
      <c r="C11" s="9">
        <v>3000</v>
      </c>
    </row>
    <row r="12" spans="1:4" x14ac:dyDescent="0.25">
      <c r="A12" s="9" t="s">
        <v>86</v>
      </c>
      <c r="B12" s="9">
        <v>2000</v>
      </c>
      <c r="C12" s="9">
        <v>1500</v>
      </c>
    </row>
    <row r="13" spans="1:4" x14ac:dyDescent="0.25">
      <c r="A13" s="9" t="s">
        <v>87</v>
      </c>
      <c r="B13" s="9">
        <v>60</v>
      </c>
      <c r="C13" s="9">
        <v>45</v>
      </c>
    </row>
    <row r="15" spans="1:4" x14ac:dyDescent="0.25">
      <c r="A15" s="17" t="s">
        <v>88</v>
      </c>
      <c r="B15" s="18"/>
      <c r="C15" s="18"/>
      <c r="D15" s="16"/>
    </row>
    <row r="16" spans="1:4" ht="30" x14ac:dyDescent="0.25">
      <c r="A16" s="3" t="s">
        <v>89</v>
      </c>
      <c r="B16" s="3" t="s">
        <v>90</v>
      </c>
    </row>
    <row r="17" spans="1:2" x14ac:dyDescent="0.25">
      <c r="A17" s="9" t="s">
        <v>91</v>
      </c>
      <c r="B17" s="9">
        <v>6000</v>
      </c>
    </row>
    <row r="18" spans="1:2" x14ac:dyDescent="0.25">
      <c r="A18" s="9" t="s">
        <v>92</v>
      </c>
      <c r="B18" s="9">
        <v>3600</v>
      </c>
    </row>
    <row r="19" spans="1:2" x14ac:dyDescent="0.25">
      <c r="A19" s="9" t="s">
        <v>93</v>
      </c>
      <c r="B19" s="9">
        <v>1200</v>
      </c>
    </row>
    <row r="20" spans="1:2" ht="30" x14ac:dyDescent="0.25">
      <c r="A20" s="9" t="s">
        <v>94</v>
      </c>
      <c r="B20" s="9" t="s">
        <v>95</v>
      </c>
    </row>
  </sheetData>
  <mergeCells count="4">
    <mergeCell ref="A1:D1"/>
    <mergeCell ref="A8:D8"/>
    <mergeCell ref="A3:D3"/>
    <mergeCell ref="A15:D1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1" width="110" customWidth="1"/>
  </cols>
  <sheetData>
    <row r="1" spans="1:1" ht="18.75" x14ac:dyDescent="0.3">
      <c r="A1" s="10" t="s">
        <v>96</v>
      </c>
    </row>
    <row r="3" spans="1:1" ht="240" customHeight="1" x14ac:dyDescent="0.25">
      <c r="A3" s="11" t="s">
        <v>97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0" customWidth="1"/>
    <col min="2" max="2" width="70" customWidth="1"/>
  </cols>
  <sheetData>
    <row r="1" spans="1:2" ht="21.95" customHeight="1" x14ac:dyDescent="0.25">
      <c r="A1" s="25" t="s">
        <v>98</v>
      </c>
      <c r="B1" s="26"/>
    </row>
    <row r="3" spans="1:2" ht="18" customHeight="1" x14ac:dyDescent="0.25">
      <c r="A3" s="24" t="s">
        <v>99</v>
      </c>
      <c r="B3" s="23"/>
    </row>
    <row r="4" spans="1:2" x14ac:dyDescent="0.25">
      <c r="A4" s="13" t="s">
        <v>100</v>
      </c>
      <c r="B4" s="14">
        <f>Input!B5</f>
        <v>0</v>
      </c>
    </row>
    <row r="5" spans="1:2" x14ac:dyDescent="0.25">
      <c r="A5" s="13" t="s">
        <v>101</v>
      </c>
      <c r="B5" s="14">
        <f>Input!B6</f>
        <v>0</v>
      </c>
    </row>
    <row r="6" spans="1:2" x14ac:dyDescent="0.25">
      <c r="A6" s="13" t="s">
        <v>102</v>
      </c>
      <c r="B6" s="14" t="str">
        <f>Input!B7 &amp; " - " &amp; Input!B8</f>
        <v xml:space="preserve"> - </v>
      </c>
    </row>
    <row r="7" spans="1:2" x14ac:dyDescent="0.25">
      <c r="A7" s="12"/>
      <c r="B7" s="12"/>
    </row>
    <row r="8" spans="1:2" ht="18" customHeight="1" x14ac:dyDescent="0.25">
      <c r="A8" s="24" t="s">
        <v>103</v>
      </c>
      <c r="B8" s="23"/>
    </row>
    <row r="9" spans="1:2" x14ac:dyDescent="0.25">
      <c r="A9" s="13" t="s">
        <v>104</v>
      </c>
      <c r="B9" s="14">
        <f>Risultato!B5</f>
        <v>20</v>
      </c>
    </row>
    <row r="10" spans="1:2" x14ac:dyDescent="0.25">
      <c r="A10" s="13" t="s">
        <v>105</v>
      </c>
      <c r="B10" s="14" t="b">
        <f>Risultato!B4</f>
        <v>0</v>
      </c>
    </row>
    <row r="11" spans="1:2" x14ac:dyDescent="0.25">
      <c r="A11" s="12"/>
      <c r="B11" s="12"/>
    </row>
    <row r="12" spans="1:2" ht="18" customHeight="1" x14ac:dyDescent="0.25">
      <c r="A12" s="24" t="s">
        <v>106</v>
      </c>
      <c r="B12" s="23"/>
    </row>
    <row r="13" spans="1:2" x14ac:dyDescent="0.25">
      <c r="A13" s="13" t="s">
        <v>107</v>
      </c>
      <c r="B13" s="14" t="str">
        <f>Risultato!B13</f>
        <v>Non applicabile (fuori campo della miniguida).</v>
      </c>
    </row>
    <row r="14" spans="1:2" x14ac:dyDescent="0.25">
      <c r="A14" s="12"/>
      <c r="B14" s="12"/>
    </row>
    <row r="15" spans="1:2" ht="18" customHeight="1" x14ac:dyDescent="0.25">
      <c r="A15" s="24" t="s">
        <v>108</v>
      </c>
      <c r="B15" s="23"/>
    </row>
    <row r="16" spans="1:2" ht="36" customHeight="1" x14ac:dyDescent="0.25">
      <c r="A16" s="22" t="s">
        <v>109</v>
      </c>
      <c r="B16" s="23"/>
    </row>
    <row r="17" spans="1:2" ht="18" customHeight="1" x14ac:dyDescent="0.25">
      <c r="A17" s="23"/>
      <c r="B17" s="23"/>
    </row>
    <row r="18" spans="1:2" ht="18" customHeight="1" x14ac:dyDescent="0.25">
      <c r="A18" s="23"/>
      <c r="B18" s="23"/>
    </row>
  </sheetData>
  <mergeCells count="6">
    <mergeCell ref="A16:B18"/>
    <mergeCell ref="A15:B15"/>
    <mergeCell ref="A1:B1"/>
    <mergeCell ref="A8:B8"/>
    <mergeCell ref="A3:B3"/>
    <mergeCell ref="A12:B12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Input</vt:lpstr>
      <vt:lpstr>Risultato</vt:lpstr>
      <vt:lpstr>Tabelle</vt:lpstr>
      <vt:lpstr>Istruzioni</vt:lpstr>
      <vt:lpstr>REPORT</vt:lpstr>
      <vt:lpstr>REPORT!Area_stampa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Utente</cp:lastModifiedBy>
  <dcterms:created xsi:type="dcterms:W3CDTF">2025-12-23T08:57:15Z</dcterms:created>
  <dcterms:modified xsi:type="dcterms:W3CDTF">2025-12-23T11:13:24Z</dcterms:modified>
</cp:coreProperties>
</file>